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arquitetura-10\Coordenação\JOÃO\TTS SOCIAL\TTS 424 412-47\2º PDST CAMPING CLUBE 2020\TERMO DE REFERENCIA PARA PDST-MOFS-AGSI-EAP\PARA LICITAÇÃO\"/>
    </mc:Choice>
  </mc:AlternateContent>
  <xr:revisionPtr revIDLastSave="0" documentId="13_ncr:1_{8DEE1666-1365-403B-B213-D4C7DFC56244}" xr6:coauthVersionLast="45" xr6:coauthVersionMax="45" xr10:uidLastSave="{00000000-0000-0000-0000-000000000000}"/>
  <bookViews>
    <workbookView xWindow="-120" yWindow="-120" windowWidth="21840" windowHeight="13140" tabRatio="760" xr2:uid="{00000000-000D-0000-FFFF-FFFF00000000}"/>
  </bookViews>
  <sheets>
    <sheet name="AGSI AT-02" sheetId="8" r:id="rId1"/>
    <sheet name="PLAN. FIXA" sheetId="12" state="hidden" r:id="rId2"/>
  </sheet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3" i="8" l="1"/>
  <c r="G41" i="8"/>
  <c r="G40" i="8"/>
  <c r="G31" i="8"/>
  <c r="G53" i="8" l="1"/>
  <c r="B58" i="8" s="1"/>
  <c r="C28" i="12" l="1"/>
  <c r="C27" i="12"/>
  <c r="C26" i="12"/>
  <c r="C25" i="12"/>
  <c r="C24" i="12"/>
  <c r="C23" i="12"/>
  <c r="C22" i="12"/>
  <c r="C21" i="12"/>
  <c r="C20" i="12"/>
  <c r="C19" i="12"/>
  <c r="C18" i="12"/>
  <c r="F34" i="8" l="1"/>
  <c r="G34" i="8" s="1"/>
  <c r="G47" i="8" l="1"/>
  <c r="G46" i="8"/>
  <c r="G45" i="8"/>
  <c r="G44" i="8"/>
  <c r="G42" i="8"/>
  <c r="G48" i="8" s="1"/>
  <c r="B57" i="8" s="1"/>
  <c r="F35" i="8"/>
  <c r="G35" i="8" s="1"/>
  <c r="F32" i="8"/>
  <c r="G32" i="8" s="1"/>
  <c r="F33" i="8"/>
  <c r="G33" i="8" s="1"/>
  <c r="G36" i="8" l="1"/>
  <c r="B56" i="8" s="1"/>
  <c r="B59" i="8" s="1"/>
  <c r="B60" i="8" s="1"/>
  <c r="B61" i="8" s="1"/>
  <c r="B8" i="12"/>
  <c r="B13" i="12"/>
  <c r="AF15" i="12" l="1"/>
  <c r="AD15" i="12"/>
  <c r="AB15" i="12"/>
  <c r="Z15" i="12"/>
  <c r="X15" i="12"/>
  <c r="V15" i="12"/>
  <c r="T15" i="12"/>
  <c r="R15" i="12"/>
  <c r="P15" i="12"/>
  <c r="N15" i="12"/>
  <c r="L15" i="12"/>
  <c r="J15" i="12"/>
  <c r="H15" i="12"/>
  <c r="F15" i="12"/>
  <c r="D15" i="12"/>
  <c r="B10" i="12" l="1"/>
  <c r="B12" i="12"/>
  <c r="B9" i="12"/>
  <c r="B6" i="12" l="1"/>
  <c r="C6" i="12" s="1"/>
  <c r="B14" i="12"/>
  <c r="B7" i="12"/>
  <c r="C7" i="12" s="1"/>
  <c r="B11" i="12"/>
  <c r="B4" i="12"/>
  <c r="C4" i="12" s="1"/>
  <c r="B5" i="12"/>
  <c r="C5" i="12" s="1"/>
  <c r="B35" i="12" l="1"/>
  <c r="B34" i="12"/>
  <c r="B15" i="12"/>
  <c r="G15" i="12"/>
  <c r="K15" i="12"/>
  <c r="I15" i="12" l="1"/>
  <c r="M15" i="12"/>
  <c r="E15" i="12"/>
  <c r="O15" i="12"/>
  <c r="S15" i="12" l="1"/>
  <c r="Q15" i="12"/>
  <c r="U15" i="12"/>
  <c r="B37" i="12" l="1"/>
  <c r="B36" i="12"/>
  <c r="W15" i="12"/>
  <c r="B38" i="12" l="1"/>
  <c r="B40" i="12" s="1"/>
  <c r="Y15" i="12"/>
  <c r="AA15" i="12" l="1"/>
  <c r="AC15" i="12" l="1"/>
  <c r="AE15" i="12" l="1"/>
  <c r="AG15" i="12" l="1"/>
</calcChain>
</file>

<file path=xl/sharedStrings.xml><?xml version="1.0" encoding="utf-8"?>
<sst xmlns="http://schemas.openxmlformats.org/spreadsheetml/2006/main" count="166" uniqueCount="118">
  <si>
    <t>Eixo</t>
  </si>
  <si>
    <t>Fase</t>
  </si>
  <si>
    <t>Objetivo</t>
  </si>
  <si>
    <t>Ação</t>
  </si>
  <si>
    <t>Métodos e Técnicas</t>
  </si>
  <si>
    <t>Recursos Humanos</t>
  </si>
  <si>
    <t>Metodologia</t>
  </si>
  <si>
    <t>Meios de Verificação</t>
  </si>
  <si>
    <t>Local</t>
  </si>
  <si>
    <t xml:space="preserve">Período                                                                      </t>
  </si>
  <si>
    <t xml:space="preserve">Duração </t>
  </si>
  <si>
    <t>Carga Horária Total das Atividades</t>
  </si>
  <si>
    <t>Profissional</t>
  </si>
  <si>
    <t>Período</t>
  </si>
  <si>
    <t>N° de Horas</t>
  </si>
  <si>
    <t>Valor Total (R$)</t>
  </si>
  <si>
    <t>Subtotal</t>
  </si>
  <si>
    <t>Recursos Materiais</t>
  </si>
  <si>
    <t>Item</t>
  </si>
  <si>
    <t>Discriminação</t>
  </si>
  <si>
    <t>Unidade</t>
  </si>
  <si>
    <t>Quantidade</t>
  </si>
  <si>
    <t>Serviços de Terceiros</t>
  </si>
  <si>
    <t xml:space="preserve">Recursos Humanos </t>
  </si>
  <si>
    <t>Encontro de 01 dia, com 08 horas de duração.</t>
  </si>
  <si>
    <t>Oficina</t>
  </si>
  <si>
    <t>Justificativa</t>
  </si>
  <si>
    <t>Valor da Hora</t>
  </si>
  <si>
    <t>Valor Total</t>
  </si>
  <si>
    <t>Assistente Administrativo/a</t>
  </si>
  <si>
    <t>Valor Unitário</t>
  </si>
  <si>
    <t>Pacote</t>
  </si>
  <si>
    <t>Caneta Colorida</t>
  </si>
  <si>
    <t>Tesoura pequena</t>
  </si>
  <si>
    <t>Cola escolar</t>
  </si>
  <si>
    <t>Cartolina</t>
  </si>
  <si>
    <t>Folha</t>
  </si>
  <si>
    <t>Livro Ata</t>
  </si>
  <si>
    <t xml:space="preserve">Escola Municipal mais próxima da Comunidade. </t>
  </si>
  <si>
    <t>Fotos, livro de presença com os nomes e assinaturas dos participantes, pesquisa de satisfação, relatório de execução.</t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</si>
  <si>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As informações provenientes da oficina serão reunidas e transformadas em relatório de execução.</t>
    </r>
  </si>
  <si>
    <t>03 semanas de preparação</t>
  </si>
  <si>
    <t>01 semana de execução</t>
  </si>
  <si>
    <t>Pós-Obras</t>
  </si>
  <si>
    <t>Público alvo</t>
  </si>
  <si>
    <t>Indicador de Processo</t>
  </si>
  <si>
    <t>Supervisor/a</t>
  </si>
  <si>
    <t>Total</t>
  </si>
  <si>
    <t>TOTAL</t>
  </si>
  <si>
    <t>SUPERVISOR/A</t>
  </si>
  <si>
    <t>COORDENADOR/A DE CAMPO</t>
  </si>
  <si>
    <t>ASSISTENTE ADMINISTRATIVO/A</t>
  </si>
  <si>
    <t>PALESTRANTE</t>
  </si>
  <si>
    <t>ANIMADOR INFANTIL</t>
  </si>
  <si>
    <t>AGENTE COMUNITARIO</t>
  </si>
  <si>
    <t>REDATOR</t>
  </si>
  <si>
    <t>FACILITADOR</t>
  </si>
  <si>
    <t>DESCRIÇÃO</t>
  </si>
  <si>
    <t>PERIODO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</si>
  <si>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</si>
  <si>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</si>
  <si>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</si>
  <si>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</si>
  <si>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</si>
  <si>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</si>
  <si>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</si>
  <si>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</si>
  <si>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</si>
  <si>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</si>
  <si>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</si>
  <si>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</si>
  <si>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>13º MÊS</t>
  </si>
  <si>
    <t>14º MÊS</t>
  </si>
  <si>
    <t>15º MÊS</t>
  </si>
  <si>
    <t>VALOR MENSAL</t>
  </si>
  <si>
    <t>VALORE PERIODO</t>
  </si>
  <si>
    <t>TOTAL RECURSO</t>
  </si>
  <si>
    <t>TOTAL BDI</t>
  </si>
  <si>
    <t>DESPESAS INDIRETAS - BDI</t>
  </si>
  <si>
    <t>Despesas Indiretas (25%)</t>
  </si>
  <si>
    <t>Kit Lanche</t>
  </si>
  <si>
    <t>Facilitador/a *</t>
  </si>
  <si>
    <t>Copo descartavel 200ml - pacote com 100 und.</t>
  </si>
  <si>
    <t>Guardanapos - pacote com 50 und.</t>
  </si>
  <si>
    <t>COORDENADOR/A DE EVENTOS</t>
  </si>
  <si>
    <t>TOTAL RECURSO MATERIAIS</t>
  </si>
  <si>
    <t>TOTAL SERVIÇO TERCEIROS</t>
  </si>
  <si>
    <t>TOTAL RECURSOS HUMANOS</t>
  </si>
  <si>
    <t>DESIGNER</t>
  </si>
  <si>
    <t>ASSISTENTE SOCIAL</t>
  </si>
  <si>
    <t>Animador Infantil</t>
  </si>
  <si>
    <r>
      <rPr>
        <sz val="11"/>
        <color theme="1"/>
        <rFont val="Arial"/>
        <family val="2"/>
      </rPr>
      <t xml:space="preserve">* </t>
    </r>
    <r>
      <rPr>
        <sz val="7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>Atendimento a oficina por em torno de 50 representantes.</t>
    </r>
  </si>
  <si>
    <t>Coordenador/a de Eventos</t>
  </si>
  <si>
    <t xml:space="preserve">Lanche da Manhã </t>
  </si>
  <si>
    <t>HH</t>
  </si>
  <si>
    <t>CARGA HORARIA</t>
  </si>
  <si>
    <t>345 horas</t>
  </si>
  <si>
    <t>* Promover atitudes e condutas sociais vinculadas à melhoria da qualidade de vida;</t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</si>
  <si>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Os participantes serão divididos em grupos e, munidos de papel cartolina e lápis de cor, deverão compartilhar, de forma criativa e divertida, suas respostas para as seguintes perguntas: a) “O que posso, sozinho/a, oferecer para minha comunidade?.”, b) “O que posso oferecer para minha comunidade como membro de um grupo?.”, e c) “Como imagino minha comunidade daqui cinco anos?.”</t>
    </r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</si>
  <si>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Após um intervalo para lanche e socialização, representantes de cada grupo apresentarão as respostas para o grupo maior.</t>
    </r>
  </si>
  <si>
    <r>
      <t>7.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 xml:space="preserve">Um grupo de animadores/as infantis estará disponível para cuidar de quaisquer crianças com brincadeiras e jogos.  </t>
    </r>
  </si>
  <si>
    <r>
      <t>8.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Os/as participantes serão convidados a fazerem uma avaliação do encontro.</t>
    </r>
  </si>
  <si>
    <t>9.  A equipe técnica reunirá todas as informações para formalizar o PDC – Complexo da Barragem, em formato de cartilha, para servir como guia de referência e de ação para a comunidade e a gestão municipal.</t>
  </si>
  <si>
    <t>01 Supervisor/a; 01 Coordenador/a de Eventos; 01 Facilitadores, 04 animadores infantis, 01 Assistente Administrativo.</t>
  </si>
  <si>
    <t>Atividade 02 – Oficina de Fortalecimento de Bases Comunitárias: Guia e PDST</t>
  </si>
  <si>
    <t>1º mês</t>
  </si>
  <si>
    <t>1º mês da Execução do PDST</t>
  </si>
  <si>
    <t>* Estimular processos de informação e de mobilização social.</t>
  </si>
  <si>
    <t>Chefes de família e representantes comunitárias/as do Complexo Camping Clube</t>
  </si>
  <si>
    <t>Como se trata de uma comunidade com baixa escolaridade e pouca ou nenhuma renda fixa mensal, faz-se necessário identificar e fortalecer as bases comunitárias e promover o autoconhecimento, para que as pessoas possam adquirir os meios de se mobilizarem como entidade consolidada, tomar conhecimento de seus direitos e deveres e aprenderem a reivindicar suas demandas perante às autoridades.</t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</si>
  <si>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Na primeira parte da oficina, será apresentado um relatório reunindo todas informações obtidas ao longo dos últimos meses no desenvolvimento do TTS e dos dados consolidados do Diagnostico.</t>
    </r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</si>
  <si>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Com bases em todas as informações apresentadas, será elaborado, em conjunto com os/as participantes, um Plano, delineando ações concretas para fortalecer a comunidade e uma lista de requisitos necessárias para sua realização que contribuirá fortemente para o PDST.</t>
    </r>
  </si>
  <si>
    <t>*  Plano – Complexo Camping Clube produzido.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</si>
  <si>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A oficina será realizada de forma que seja mais acessível para os/as moradores/s do bairro. A equipe técnica planejará o evento nas duas semanas anteriores, para acertar a programação das atividades e resolver questões logísticas e de publico, promovendo, se necessário, eventuais alterações.</t>
    </r>
  </si>
  <si>
    <t>AGSI - Acompanhamento Social e Gestão Social da Intervenção</t>
  </si>
  <si>
    <t>Atividade 02</t>
  </si>
  <si>
    <t>Subtotal Atividade 02</t>
  </si>
  <si>
    <t>Total Atividade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</si>
</sst>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sz val="11"/>
      <color theme="1"/>
      <name val="Wingdings"/>
      <charset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2">
    <xf numFmtId="0" fontId="0" fillId="0" borderId="0" xfId="0"/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0" xfId="0" applyFill="1"/>
    <xf numFmtId="44" fontId="0" fillId="0" borderId="0" xfId="0" applyNumberFormat="1"/>
    <xf numFmtId="0" fontId="9" fillId="0" borderId="21" xfId="0" applyFont="1" applyBorder="1" applyAlignment="1">
      <alignment horizontal="center"/>
    </xf>
    <xf numFmtId="44" fontId="9" fillId="0" borderId="35" xfId="1" applyFont="1" applyBorder="1"/>
    <xf numFmtId="44" fontId="9" fillId="0" borderId="30" xfId="1" applyFont="1" applyBorder="1"/>
    <xf numFmtId="44" fontId="10" fillId="0" borderId="1" xfId="0" applyNumberFormat="1" applyFont="1" applyBorder="1"/>
    <xf numFmtId="44" fontId="9" fillId="0" borderId="16" xfId="1" applyFont="1" applyBorder="1"/>
    <xf numFmtId="44" fontId="9" fillId="0" borderId="17" xfId="1" applyFont="1" applyBorder="1"/>
    <xf numFmtId="0" fontId="9" fillId="0" borderId="22" xfId="0" applyFont="1" applyBorder="1" applyAlignment="1">
      <alignment horizontal="center"/>
    </xf>
    <xf numFmtId="44" fontId="9" fillId="0" borderId="23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44" fontId="9" fillId="0" borderId="21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44" fontId="10" fillId="0" borderId="1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44" fontId="10" fillId="0" borderId="26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/>
    <xf numFmtId="0" fontId="10" fillId="0" borderId="2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44" xfId="0" applyFont="1" applyBorder="1"/>
    <xf numFmtId="44" fontId="9" fillId="0" borderId="30" xfId="0" applyNumberFormat="1" applyFont="1" applyBorder="1"/>
    <xf numFmtId="0" fontId="9" fillId="0" borderId="0" xfId="0" applyFont="1" applyFill="1" applyBorder="1"/>
    <xf numFmtId="0" fontId="9" fillId="0" borderId="13" xfId="0" applyFont="1" applyFill="1" applyBorder="1"/>
    <xf numFmtId="44" fontId="9" fillId="0" borderId="0" xfId="1" applyFont="1"/>
    <xf numFmtId="0" fontId="9" fillId="0" borderId="33" xfId="0" applyFont="1" applyFill="1" applyBorder="1"/>
    <xf numFmtId="0" fontId="9" fillId="0" borderId="34" xfId="0" applyFont="1" applyFill="1" applyBorder="1"/>
    <xf numFmtId="0" fontId="9" fillId="0" borderId="13" xfId="0" applyFont="1" applyFill="1" applyBorder="1" applyAlignment="1">
      <alignment horizontal="center"/>
    </xf>
    <xf numFmtId="44" fontId="9" fillId="0" borderId="29" xfId="1" applyFont="1" applyBorder="1"/>
    <xf numFmtId="44" fontId="9" fillId="0" borderId="43" xfId="0" applyNumberFormat="1" applyFont="1" applyBorder="1"/>
    <xf numFmtId="44" fontId="10" fillId="0" borderId="1" xfId="1" applyFont="1" applyBorder="1"/>
    <xf numFmtId="9" fontId="10" fillId="0" borderId="1" xfId="0" applyNumberFormat="1" applyFont="1" applyBorder="1" applyAlignment="1">
      <alignment horizontal="center"/>
    </xf>
    <xf numFmtId="0" fontId="9" fillId="0" borderId="44" xfId="0" applyFont="1" applyFill="1" applyBorder="1"/>
    <xf numFmtId="0" fontId="9" fillId="0" borderId="36" xfId="0" applyFont="1" applyFill="1" applyBorder="1"/>
    <xf numFmtId="0" fontId="3" fillId="0" borderId="3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4" fontId="3" fillId="0" borderId="16" xfId="1" applyFont="1" applyFill="1" applyBorder="1" applyAlignment="1">
      <alignment horizontal="right" vertical="center" wrapText="1"/>
    </xf>
    <xf numFmtId="44" fontId="3" fillId="0" borderId="17" xfId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44" fontId="7" fillId="0" borderId="16" xfId="1" applyFont="1" applyFill="1" applyBorder="1" applyAlignment="1">
      <alignment horizontal="right" vertical="center" wrapText="1"/>
    </xf>
    <xf numFmtId="0" fontId="11" fillId="0" borderId="0" xfId="0" applyFont="1"/>
    <xf numFmtId="0" fontId="3" fillId="0" borderId="34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44" fontId="3" fillId="0" borderId="16" xfId="1" applyFont="1" applyFill="1" applyBorder="1" applyAlignment="1">
      <alignment horizontal="right" vertical="center"/>
    </xf>
    <xf numFmtId="3" fontId="3" fillId="0" borderId="35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0" fillId="0" borderId="0" xfId="0" applyBorder="1"/>
    <xf numFmtId="44" fontId="9" fillId="0" borderId="0" xfId="0" applyNumberFormat="1" applyFont="1" applyBorder="1"/>
    <xf numFmtId="44" fontId="9" fillId="0" borderId="0" xfId="1" applyFont="1" applyBorder="1"/>
    <xf numFmtId="44" fontId="9" fillId="0" borderId="0" xfId="1" applyFont="1" applyFill="1" applyBorder="1"/>
    <xf numFmtId="0" fontId="3" fillId="0" borderId="3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4" fontId="3" fillId="0" borderId="0" xfId="1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44" fontId="9" fillId="0" borderId="44" xfId="0" applyNumberFormat="1" applyFont="1" applyBorder="1"/>
    <xf numFmtId="44" fontId="9" fillId="0" borderId="33" xfId="0" applyNumberFormat="1" applyFont="1" applyBorder="1"/>
    <xf numFmtId="44" fontId="9" fillId="0" borderId="33" xfId="1" applyFont="1" applyBorder="1"/>
    <xf numFmtId="44" fontId="9" fillId="0" borderId="36" xfId="1" applyFont="1" applyBorder="1"/>
    <xf numFmtId="0" fontId="10" fillId="0" borderId="6" xfId="0" applyFont="1" applyBorder="1" applyAlignment="1">
      <alignment horizontal="center"/>
    </xf>
    <xf numFmtId="0" fontId="9" fillId="0" borderId="29" xfId="0" applyNumberFormat="1" applyFont="1" applyBorder="1" applyAlignment="1">
      <alignment horizontal="center"/>
    </xf>
    <xf numFmtId="0" fontId="9" fillId="0" borderId="30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3" fontId="9" fillId="0" borderId="30" xfId="0" applyNumberFormat="1" applyFont="1" applyBorder="1" applyAlignment="1">
      <alignment horizontal="center"/>
    </xf>
    <xf numFmtId="3" fontId="9" fillId="0" borderId="31" xfId="0" applyNumberFormat="1" applyFont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2" fillId="0" borderId="1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44" fontId="2" fillId="2" borderId="24" xfId="1" applyFont="1" applyFill="1" applyBorder="1" applyAlignment="1">
      <alignment horizontal="center" vertical="center" wrapText="1"/>
    </xf>
    <xf numFmtId="44" fontId="2" fillId="2" borderId="26" xfId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44" fontId="3" fillId="0" borderId="22" xfId="1" applyFont="1" applyFill="1" applyBorder="1" applyAlignment="1">
      <alignment horizontal="center" vertical="center" wrapText="1"/>
    </xf>
    <xf numFmtId="44" fontId="3" fillId="0" borderId="23" xfId="1" applyFont="1" applyFill="1" applyBorder="1" applyAlignment="1">
      <alignment horizontal="center" vertical="center" wrapText="1"/>
    </xf>
    <xf numFmtId="44" fontId="3" fillId="0" borderId="20" xfId="1" applyFont="1" applyFill="1" applyBorder="1" applyAlignment="1">
      <alignment horizontal="center" vertical="center" wrapText="1"/>
    </xf>
    <xf numFmtId="44" fontId="3" fillId="0" borderId="21" xfId="1" applyFont="1" applyFill="1" applyBorder="1" applyAlignment="1">
      <alignment horizontal="center" vertical="center" wrapText="1"/>
    </xf>
    <xf numFmtId="44" fontId="3" fillId="0" borderId="27" xfId="1" applyFont="1" applyFill="1" applyBorder="1" applyAlignment="1">
      <alignment horizontal="center" vertical="center" wrapText="1"/>
    </xf>
    <xf numFmtId="44" fontId="3" fillId="0" borderId="28" xfId="1" applyFont="1" applyFill="1" applyBorder="1" applyAlignment="1">
      <alignment horizontal="center" vertical="center" wrapText="1"/>
    </xf>
    <xf numFmtId="44" fontId="2" fillId="0" borderId="24" xfId="1" applyFont="1" applyFill="1" applyBorder="1" applyAlignment="1">
      <alignment horizontal="center" vertical="center" wrapText="1"/>
    </xf>
    <xf numFmtId="44" fontId="2" fillId="0" borderId="26" xfId="1" applyFont="1" applyFill="1" applyBorder="1" applyAlignment="1">
      <alignment horizontal="center" vertical="center" wrapText="1"/>
    </xf>
    <xf numFmtId="44" fontId="3" fillId="0" borderId="40" xfId="1" applyFont="1" applyBorder="1" applyAlignment="1">
      <alignment horizontal="center" vertical="center" wrapText="1"/>
    </xf>
    <xf numFmtId="44" fontId="3" fillId="0" borderId="41" xfId="1" applyFont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44" fontId="7" fillId="0" borderId="22" xfId="1" applyFont="1" applyFill="1" applyBorder="1" applyAlignment="1">
      <alignment horizontal="center" vertical="center" wrapText="1"/>
    </xf>
    <xf numFmtId="44" fontId="7" fillId="0" borderId="23" xfId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44" fontId="2" fillId="2" borderId="24" xfId="0" applyNumberFormat="1" applyFont="1" applyFill="1" applyBorder="1" applyAlignment="1">
      <alignment horizontal="center" vertical="center" wrapText="1"/>
    </xf>
    <xf numFmtId="8" fontId="2" fillId="2" borderId="26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top" wrapText="1"/>
    </xf>
    <xf numFmtId="0" fontId="3" fillId="0" borderId="42" xfId="0" applyFont="1" applyFill="1" applyBorder="1" applyAlignment="1">
      <alignment horizontal="left" vertical="top" wrapText="1"/>
    </xf>
    <xf numFmtId="44" fontId="7" fillId="0" borderId="20" xfId="1" applyFont="1" applyFill="1" applyBorder="1" applyAlignment="1">
      <alignment horizontal="center" vertical="center" wrapText="1"/>
    </xf>
    <xf numFmtId="44" fontId="7" fillId="0" borderId="21" xfId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44" fontId="2" fillId="2" borderId="38" xfId="0" applyNumberFormat="1" applyFont="1" applyFill="1" applyBorder="1" applyAlignment="1">
      <alignment horizontal="center" vertical="center" wrapText="1"/>
    </xf>
    <xf numFmtId="8" fontId="2" fillId="2" borderId="39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44" fontId="3" fillId="0" borderId="38" xfId="1" applyFont="1" applyFill="1" applyBorder="1" applyAlignment="1">
      <alignment horizontal="center" vertical="center" wrapText="1"/>
    </xf>
    <xf numFmtId="44" fontId="3" fillId="0" borderId="39" xfId="1" applyFont="1" applyFill="1" applyBorder="1" applyAlignment="1">
      <alignment horizontal="center" vertical="center" wrapText="1"/>
    </xf>
    <xf numFmtId="44" fontId="3" fillId="0" borderId="38" xfId="1" applyFont="1" applyFill="1" applyBorder="1" applyAlignment="1">
      <alignment horizontal="center" vertical="center"/>
    </xf>
    <xf numFmtId="44" fontId="3" fillId="0" borderId="39" xfId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4" fontId="3" fillId="0" borderId="18" xfId="1" applyFont="1" applyFill="1" applyBorder="1" applyAlignment="1">
      <alignment horizontal="center" vertical="center" wrapText="1"/>
    </xf>
    <xf numFmtId="44" fontId="3" fillId="0" borderId="19" xfId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justify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1063626</xdr:colOff>
      <xdr:row>0</xdr:row>
      <xdr:rowOff>58209</xdr:rowOff>
    </xdr:from>
    <xdr:to>
      <xdr:col>6</xdr:col>
      <xdr:colOff>11113</xdr:colOff>
      <xdr:row>0</xdr:row>
      <xdr:rowOff>936625</xdr:rowOff>
    </xdr:to>
    <xdr:pic>
      <xdr:nvPicPr>
        <xdr:cNvPr id="2" name="Imagem 1" descr="cabeçalho">
          <a:extLst>
            <a:ext uri="{FF2B5EF4-FFF2-40B4-BE49-F238E27FC236}">
              <a16:creationId xmlns:a16="http://schemas.microsoft.com/office/drawing/2014/main" id="{8017B676-3254-439F-AEFB-210DB60B2D0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626" y="58209"/>
          <a:ext cx="6624637" cy="8784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8"/>
  <dimension ref="A1:H63"/>
  <sheetViews>
    <sheetView tabSelected="1" view="pageBreakPreview" zoomScale="90" zoomScaleNormal="120" zoomScaleSheetLayoutView="90" workbookViewId="0">
      <selection activeCell="A12" sqref="A12:A20"/>
    </sheetView>
  </sheetViews>
  <sheetFormatPr defaultRowHeight="15" x14ac:dyDescent="0.25"/>
  <cols>
    <col min="1" max="1" width="34" customWidth="1"/>
    <col min="2" max="2" width="13.140625" customWidth="1"/>
    <col min="3" max="3" width="20.85546875" customWidth="1"/>
    <col min="4" max="4" width="18.85546875" customWidth="1"/>
    <col min="5" max="5" width="13.140625" customWidth="1"/>
    <col min="6" max="6" width="15.140625" customWidth="1"/>
  </cols>
  <sheetData>
    <row r="1" spans="1:8" ht="80.25" customHeight="1" thickBot="1" x14ac:dyDescent="0.3">
      <c r="A1" s="90"/>
      <c r="B1" s="90"/>
      <c r="C1" s="90"/>
      <c r="D1" s="90"/>
      <c r="E1" s="90"/>
      <c r="F1" s="90"/>
      <c r="G1" s="90"/>
      <c r="H1" s="90"/>
    </row>
    <row r="2" spans="1:8" ht="15.75" thickBot="1" x14ac:dyDescent="0.3">
      <c r="A2" s="179" t="s">
        <v>104</v>
      </c>
      <c r="B2" s="180"/>
      <c r="C2" s="180"/>
      <c r="D2" s="180"/>
      <c r="E2" s="180"/>
      <c r="F2" s="180"/>
      <c r="G2" s="180"/>
      <c r="H2" s="181"/>
    </row>
    <row r="3" spans="1:8" ht="15.75" customHeight="1" thickBot="1" x14ac:dyDescent="0.3">
      <c r="A3" s="88" t="s">
        <v>0</v>
      </c>
      <c r="B3" s="110" t="s">
        <v>114</v>
      </c>
      <c r="C3" s="111"/>
      <c r="D3" s="111"/>
      <c r="E3" s="111"/>
      <c r="F3" s="111"/>
      <c r="G3" s="111"/>
      <c r="H3" s="112"/>
    </row>
    <row r="4" spans="1:8" ht="15.75" thickBot="1" x14ac:dyDescent="0.3">
      <c r="A4" s="88" t="s">
        <v>1</v>
      </c>
      <c r="B4" s="184" t="s">
        <v>43</v>
      </c>
      <c r="C4" s="185"/>
      <c r="D4" s="185"/>
      <c r="E4" s="185"/>
      <c r="F4" s="185"/>
      <c r="G4" s="185"/>
      <c r="H4" s="186"/>
    </row>
    <row r="5" spans="1:8" x14ac:dyDescent="0.25">
      <c r="A5" s="175" t="s">
        <v>2</v>
      </c>
      <c r="B5" s="124" t="s">
        <v>97</v>
      </c>
      <c r="C5" s="125"/>
      <c r="D5" s="125"/>
      <c r="E5" s="125"/>
      <c r="F5" s="125"/>
      <c r="G5" s="125"/>
      <c r="H5" s="126"/>
    </row>
    <row r="6" spans="1:8" ht="15.75" thickBot="1" x14ac:dyDescent="0.3">
      <c r="A6" s="176"/>
      <c r="B6" s="121" t="s">
        <v>107</v>
      </c>
      <c r="C6" s="122"/>
      <c r="D6" s="122"/>
      <c r="E6" s="122"/>
      <c r="F6" s="122"/>
      <c r="G6" s="122"/>
      <c r="H6" s="123"/>
    </row>
    <row r="7" spans="1:8" ht="15.75" thickBot="1" x14ac:dyDescent="0.3">
      <c r="A7" s="88" t="s">
        <v>3</v>
      </c>
      <c r="B7" s="105" t="s">
        <v>24</v>
      </c>
      <c r="C7" s="106"/>
      <c r="D7" s="106"/>
      <c r="E7" s="106"/>
      <c r="F7" s="106"/>
      <c r="G7" s="106"/>
      <c r="H7" s="107"/>
    </row>
    <row r="8" spans="1:8" s="4" customFormat="1" ht="15.75" customHeight="1" thickBot="1" x14ac:dyDescent="0.3">
      <c r="A8" s="87" t="s">
        <v>44</v>
      </c>
      <c r="B8" s="187" t="s">
        <v>108</v>
      </c>
      <c r="C8" s="188"/>
      <c r="D8" s="188"/>
      <c r="E8" s="188"/>
      <c r="F8" s="188"/>
      <c r="G8" s="188"/>
      <c r="H8" s="189"/>
    </row>
    <row r="9" spans="1:8" ht="15.75" thickBot="1" x14ac:dyDescent="0.3">
      <c r="A9" s="88" t="s">
        <v>4</v>
      </c>
      <c r="B9" s="130" t="s">
        <v>25</v>
      </c>
      <c r="C9" s="131"/>
      <c r="D9" s="131"/>
      <c r="E9" s="131"/>
      <c r="F9" s="131"/>
      <c r="G9" s="131"/>
      <c r="H9" s="132"/>
    </row>
    <row r="10" spans="1:8" ht="72.75" customHeight="1" thickBot="1" x14ac:dyDescent="0.3">
      <c r="A10" s="87" t="s">
        <v>26</v>
      </c>
      <c r="B10" s="130" t="s">
        <v>109</v>
      </c>
      <c r="C10" s="131"/>
      <c r="D10" s="131"/>
      <c r="E10" s="131"/>
      <c r="F10" s="131"/>
      <c r="G10" s="131"/>
      <c r="H10" s="132"/>
    </row>
    <row r="11" spans="1:8" s="4" customFormat="1" ht="30" customHeight="1" thickBot="1" x14ac:dyDescent="0.3">
      <c r="A11" s="87" t="s">
        <v>5</v>
      </c>
      <c r="B11" s="190" t="s">
        <v>103</v>
      </c>
      <c r="C11" s="191"/>
      <c r="D11" s="191"/>
      <c r="E11" s="191"/>
      <c r="F11" s="191"/>
      <c r="G11" s="191"/>
      <c r="H11" s="192"/>
    </row>
    <row r="12" spans="1:8" ht="58.5" customHeight="1" x14ac:dyDescent="0.25">
      <c r="A12" s="108" t="s">
        <v>6</v>
      </c>
      <c r="B12" s="124" t="s">
        <v>113</v>
      </c>
      <c r="C12" s="125"/>
      <c r="D12" s="125"/>
      <c r="E12" s="125"/>
      <c r="F12" s="125"/>
      <c r="G12" s="125"/>
      <c r="H12" s="126"/>
    </row>
    <row r="13" spans="1:8" ht="31.5" customHeight="1" x14ac:dyDescent="0.25">
      <c r="A13" s="113"/>
      <c r="B13" s="115" t="s">
        <v>110</v>
      </c>
      <c r="C13" s="116"/>
      <c r="D13" s="116"/>
      <c r="E13" s="116"/>
      <c r="F13" s="116"/>
      <c r="G13" s="116"/>
      <c r="H13" s="117"/>
    </row>
    <row r="14" spans="1:8" ht="60" customHeight="1" x14ac:dyDescent="0.25">
      <c r="A14" s="113"/>
      <c r="B14" s="115" t="s">
        <v>98</v>
      </c>
      <c r="C14" s="116"/>
      <c r="D14" s="116"/>
      <c r="E14" s="116"/>
      <c r="F14" s="116"/>
      <c r="G14" s="116"/>
      <c r="H14" s="117"/>
    </row>
    <row r="15" spans="1:8" ht="33.75" customHeight="1" x14ac:dyDescent="0.25">
      <c r="A15" s="113"/>
      <c r="B15" s="115" t="s">
        <v>99</v>
      </c>
      <c r="C15" s="116"/>
      <c r="D15" s="116"/>
      <c r="E15" s="116"/>
      <c r="F15" s="116"/>
      <c r="G15" s="116"/>
      <c r="H15" s="117"/>
    </row>
    <row r="16" spans="1:8" ht="50.25" customHeight="1" x14ac:dyDescent="0.25">
      <c r="A16" s="113"/>
      <c r="B16" s="115" t="s">
        <v>111</v>
      </c>
      <c r="C16" s="116"/>
      <c r="D16" s="116"/>
      <c r="E16" s="116"/>
      <c r="F16" s="116"/>
      <c r="G16" s="116"/>
      <c r="H16" s="117"/>
    </row>
    <row r="17" spans="1:8" x14ac:dyDescent="0.25">
      <c r="A17" s="113"/>
      <c r="B17" s="115" t="s">
        <v>40</v>
      </c>
      <c r="C17" s="116"/>
      <c r="D17" s="116"/>
      <c r="E17" s="116"/>
      <c r="F17" s="116"/>
      <c r="G17" s="116"/>
      <c r="H17" s="117"/>
    </row>
    <row r="18" spans="1:8" ht="32.25" customHeight="1" x14ac:dyDescent="0.25">
      <c r="A18" s="113"/>
      <c r="B18" s="115" t="s">
        <v>100</v>
      </c>
      <c r="C18" s="116"/>
      <c r="D18" s="116"/>
      <c r="E18" s="116"/>
      <c r="F18" s="116"/>
      <c r="G18" s="116"/>
      <c r="H18" s="117"/>
    </row>
    <row r="19" spans="1:8" x14ac:dyDescent="0.25">
      <c r="A19" s="113"/>
      <c r="B19" s="118" t="s">
        <v>101</v>
      </c>
      <c r="C19" s="119"/>
      <c r="D19" s="119"/>
      <c r="E19" s="119"/>
      <c r="F19" s="119"/>
      <c r="G19" s="119"/>
      <c r="H19" s="120"/>
    </row>
    <row r="20" spans="1:8" ht="48" customHeight="1" thickBot="1" x14ac:dyDescent="0.3">
      <c r="A20" s="114"/>
      <c r="B20" s="121" t="s">
        <v>102</v>
      </c>
      <c r="C20" s="122"/>
      <c r="D20" s="122"/>
      <c r="E20" s="122"/>
      <c r="F20" s="122"/>
      <c r="G20" s="122"/>
      <c r="H20" s="123"/>
    </row>
    <row r="21" spans="1:8" x14ac:dyDescent="0.25">
      <c r="A21" s="108" t="s">
        <v>45</v>
      </c>
      <c r="B21" s="127" t="s">
        <v>91</v>
      </c>
      <c r="C21" s="128"/>
      <c r="D21" s="128"/>
      <c r="E21" s="128"/>
      <c r="F21" s="128"/>
      <c r="G21" s="128"/>
      <c r="H21" s="129"/>
    </row>
    <row r="22" spans="1:8" ht="15.75" thickBot="1" x14ac:dyDescent="0.3">
      <c r="A22" s="114"/>
      <c r="B22" s="105" t="s">
        <v>112</v>
      </c>
      <c r="C22" s="106"/>
      <c r="D22" s="106"/>
      <c r="E22" s="106"/>
      <c r="F22" s="106"/>
      <c r="G22" s="106"/>
      <c r="H22" s="107"/>
    </row>
    <row r="23" spans="1:8" ht="30" customHeight="1" thickBot="1" x14ac:dyDescent="0.3">
      <c r="A23" s="87" t="s">
        <v>7</v>
      </c>
      <c r="B23" s="130" t="s">
        <v>39</v>
      </c>
      <c r="C23" s="131"/>
      <c r="D23" s="131"/>
      <c r="E23" s="131"/>
      <c r="F23" s="131"/>
      <c r="G23" s="131"/>
      <c r="H23" s="132"/>
    </row>
    <row r="24" spans="1:8" ht="15.75" thickBot="1" x14ac:dyDescent="0.3">
      <c r="A24" s="87" t="s">
        <v>8</v>
      </c>
      <c r="B24" s="110" t="s">
        <v>38</v>
      </c>
      <c r="C24" s="111"/>
      <c r="D24" s="111"/>
      <c r="E24" s="111"/>
      <c r="F24" s="111"/>
      <c r="G24" s="111"/>
      <c r="H24" s="112"/>
    </row>
    <row r="25" spans="1:8" ht="15" customHeight="1" x14ac:dyDescent="0.25">
      <c r="A25" s="108" t="s">
        <v>9</v>
      </c>
      <c r="B25" s="96" t="s">
        <v>106</v>
      </c>
      <c r="C25" s="97"/>
      <c r="D25" s="100" t="s">
        <v>10</v>
      </c>
      <c r="E25" s="102" t="s">
        <v>41</v>
      </c>
      <c r="F25" s="103"/>
      <c r="G25" s="103"/>
      <c r="H25" s="104"/>
    </row>
    <row r="26" spans="1:8" ht="15.75" thickBot="1" x14ac:dyDescent="0.3">
      <c r="A26" s="109"/>
      <c r="B26" s="98"/>
      <c r="C26" s="99"/>
      <c r="D26" s="101"/>
      <c r="E26" s="105" t="s">
        <v>42</v>
      </c>
      <c r="F26" s="106"/>
      <c r="G26" s="106"/>
      <c r="H26" s="107"/>
    </row>
    <row r="27" spans="1:8" ht="15.75" customHeight="1" thickBot="1" x14ac:dyDescent="0.3">
      <c r="A27" s="91" t="s">
        <v>11</v>
      </c>
      <c r="B27" s="92"/>
      <c r="C27" s="93" t="s">
        <v>96</v>
      </c>
      <c r="D27" s="94"/>
      <c r="E27" s="94"/>
      <c r="F27" s="94"/>
      <c r="G27" s="94"/>
      <c r="H27" s="95"/>
    </row>
    <row r="28" spans="1:8" ht="3.75" customHeight="1" thickBot="1" x14ac:dyDescent="0.3">
      <c r="A28" s="43"/>
      <c r="B28" s="43"/>
      <c r="C28" s="43"/>
      <c r="D28" s="43"/>
      <c r="E28" s="43"/>
      <c r="F28" s="43"/>
      <c r="G28" s="43"/>
      <c r="H28" s="4"/>
    </row>
    <row r="29" spans="1:8" ht="15.75" thickBot="1" x14ac:dyDescent="0.3">
      <c r="A29" s="135" t="s">
        <v>5</v>
      </c>
      <c r="B29" s="151"/>
      <c r="C29" s="151"/>
      <c r="D29" s="151"/>
      <c r="E29" s="151"/>
      <c r="F29" s="151"/>
      <c r="G29" s="151"/>
      <c r="H29" s="136"/>
    </row>
    <row r="30" spans="1:8" ht="15.75" thickBot="1" x14ac:dyDescent="0.3">
      <c r="A30" s="63" t="s">
        <v>21</v>
      </c>
      <c r="B30" s="147" t="s">
        <v>12</v>
      </c>
      <c r="C30" s="148"/>
      <c r="D30" s="64" t="s">
        <v>13</v>
      </c>
      <c r="E30" s="65" t="s">
        <v>14</v>
      </c>
      <c r="F30" s="64" t="s">
        <v>27</v>
      </c>
      <c r="G30" s="147" t="s">
        <v>28</v>
      </c>
      <c r="H30" s="148"/>
    </row>
    <row r="31" spans="1:8" x14ac:dyDescent="0.25">
      <c r="A31" s="44">
        <v>1</v>
      </c>
      <c r="B31" s="182" t="s">
        <v>46</v>
      </c>
      <c r="C31" s="183"/>
      <c r="D31" s="40" t="s">
        <v>105</v>
      </c>
      <c r="E31" s="39">
        <v>63</v>
      </c>
      <c r="F31" s="46">
        <v>80</v>
      </c>
      <c r="G31" s="177">
        <f>E31*F31</f>
        <v>5040</v>
      </c>
      <c r="H31" s="178"/>
    </row>
    <row r="32" spans="1:8" x14ac:dyDescent="0.25">
      <c r="A32" s="72">
        <v>1</v>
      </c>
      <c r="B32" s="154" t="s">
        <v>92</v>
      </c>
      <c r="C32" s="155"/>
      <c r="D32" s="40" t="s">
        <v>105</v>
      </c>
      <c r="E32" s="41">
        <v>126</v>
      </c>
      <c r="F32" s="47">
        <f>'PLAN. FIXA'!B20</f>
        <v>60</v>
      </c>
      <c r="G32" s="139">
        <f>E32*F32</f>
        <v>7560</v>
      </c>
      <c r="H32" s="140"/>
    </row>
    <row r="33" spans="1:8" x14ac:dyDescent="0.25">
      <c r="A33" s="72">
        <v>1</v>
      </c>
      <c r="B33" s="156" t="s">
        <v>81</v>
      </c>
      <c r="C33" s="157"/>
      <c r="D33" s="40" t="s">
        <v>105</v>
      </c>
      <c r="E33" s="41">
        <v>6</v>
      </c>
      <c r="F33" s="47">
        <f>'PLAN. FIXA'!B28</f>
        <v>50</v>
      </c>
      <c r="G33" s="139">
        <f>E33*F33</f>
        <v>300</v>
      </c>
      <c r="H33" s="140"/>
    </row>
    <row r="34" spans="1:8" x14ac:dyDescent="0.25">
      <c r="A34" s="72">
        <v>1</v>
      </c>
      <c r="B34" s="156" t="s">
        <v>29</v>
      </c>
      <c r="C34" s="157"/>
      <c r="D34" s="40" t="s">
        <v>105</v>
      </c>
      <c r="E34" s="41">
        <v>126</v>
      </c>
      <c r="F34" s="47">
        <f>'PLAN. FIXA'!B23</f>
        <v>20</v>
      </c>
      <c r="G34" s="139">
        <f>E34*F34</f>
        <v>2520</v>
      </c>
      <c r="H34" s="140"/>
    </row>
    <row r="35" spans="1:8" ht="15.75" thickBot="1" x14ac:dyDescent="0.3">
      <c r="A35" s="73">
        <v>4</v>
      </c>
      <c r="B35" s="167" t="s">
        <v>90</v>
      </c>
      <c r="C35" s="168"/>
      <c r="D35" s="40" t="s">
        <v>105</v>
      </c>
      <c r="E35" s="53">
        <v>24</v>
      </c>
      <c r="F35" s="74">
        <f>'PLAN. FIXA'!B25</f>
        <v>30</v>
      </c>
      <c r="G35" s="169">
        <f>E35*F35</f>
        <v>720</v>
      </c>
      <c r="H35" s="170"/>
    </row>
    <row r="36" spans="1:8" ht="15.75" thickBot="1" x14ac:dyDescent="0.3">
      <c r="A36" s="135" t="s">
        <v>16</v>
      </c>
      <c r="B36" s="151"/>
      <c r="C36" s="151"/>
      <c r="D36" s="151"/>
      <c r="E36" s="151"/>
      <c r="F36" s="164"/>
      <c r="G36" s="165">
        <f>SUM(G31:H35)</f>
        <v>16140</v>
      </c>
      <c r="H36" s="166"/>
    </row>
    <row r="37" spans="1:8" ht="3.75" customHeight="1" thickBot="1" x14ac:dyDescent="0.3">
      <c r="A37" s="43"/>
      <c r="B37" s="43"/>
      <c r="C37" s="43"/>
      <c r="D37" s="43"/>
      <c r="E37" s="43"/>
      <c r="F37" s="43"/>
      <c r="G37" s="43"/>
      <c r="H37" s="4"/>
    </row>
    <row r="38" spans="1:8" ht="15.75" thickBot="1" x14ac:dyDescent="0.3">
      <c r="A38" s="135" t="s">
        <v>17</v>
      </c>
      <c r="B38" s="151"/>
      <c r="C38" s="151"/>
      <c r="D38" s="151"/>
      <c r="E38" s="151"/>
      <c r="F38" s="151"/>
      <c r="G38" s="151"/>
      <c r="H38" s="136"/>
    </row>
    <row r="39" spans="1:8" ht="15.75" thickBot="1" x14ac:dyDescent="0.3">
      <c r="A39" s="63" t="s">
        <v>18</v>
      </c>
      <c r="B39" s="147" t="s">
        <v>19</v>
      </c>
      <c r="C39" s="148"/>
      <c r="D39" s="64" t="s">
        <v>20</v>
      </c>
      <c r="E39" s="66" t="s">
        <v>21</v>
      </c>
      <c r="F39" s="67" t="s">
        <v>30</v>
      </c>
      <c r="G39" s="147" t="s">
        <v>28</v>
      </c>
      <c r="H39" s="148"/>
    </row>
    <row r="40" spans="1:8" x14ac:dyDescent="0.25">
      <c r="A40" s="54">
        <v>1</v>
      </c>
      <c r="B40" s="149" t="s">
        <v>93</v>
      </c>
      <c r="C40" s="150"/>
      <c r="D40" s="45" t="s">
        <v>80</v>
      </c>
      <c r="E40" s="55">
        <v>100</v>
      </c>
      <c r="F40" s="56">
        <v>6</v>
      </c>
      <c r="G40" s="152">
        <f>E40*F40</f>
        <v>600</v>
      </c>
      <c r="H40" s="153"/>
    </row>
    <row r="41" spans="1:8" ht="31.5" customHeight="1" x14ac:dyDescent="0.25">
      <c r="A41" s="52">
        <v>2</v>
      </c>
      <c r="B41" s="154" t="s">
        <v>82</v>
      </c>
      <c r="C41" s="155"/>
      <c r="D41" s="42" t="s">
        <v>31</v>
      </c>
      <c r="E41" s="3">
        <v>1</v>
      </c>
      <c r="F41" s="47">
        <v>2.99</v>
      </c>
      <c r="G41" s="162">
        <f>E41*F41</f>
        <v>2.99</v>
      </c>
      <c r="H41" s="163"/>
    </row>
    <row r="42" spans="1:8" x14ac:dyDescent="0.25">
      <c r="A42" s="54">
        <v>3</v>
      </c>
      <c r="B42" s="173" t="s">
        <v>83</v>
      </c>
      <c r="C42" s="174"/>
      <c r="D42" s="42" t="s">
        <v>31</v>
      </c>
      <c r="E42" s="3">
        <v>2</v>
      </c>
      <c r="F42" s="47">
        <v>1.59</v>
      </c>
      <c r="G42" s="162">
        <f t="shared" ref="G42:G47" si="0">E42*F42</f>
        <v>3.18</v>
      </c>
      <c r="H42" s="163"/>
    </row>
    <row r="43" spans="1:8" x14ac:dyDescent="0.25">
      <c r="A43" s="89">
        <v>4</v>
      </c>
      <c r="B43" s="173" t="s">
        <v>32</v>
      </c>
      <c r="C43" s="174"/>
      <c r="D43" s="42" t="s">
        <v>20</v>
      </c>
      <c r="E43" s="3">
        <v>10</v>
      </c>
      <c r="F43" s="47">
        <v>5.5</v>
      </c>
      <c r="G43" s="162">
        <f>E43*F43</f>
        <v>55</v>
      </c>
      <c r="H43" s="163"/>
    </row>
    <row r="44" spans="1:8" x14ac:dyDescent="0.25">
      <c r="A44" s="54">
        <v>5</v>
      </c>
      <c r="B44" s="154" t="s">
        <v>33</v>
      </c>
      <c r="C44" s="155"/>
      <c r="D44" s="42" t="s">
        <v>20</v>
      </c>
      <c r="E44" s="3">
        <v>5</v>
      </c>
      <c r="F44" s="47">
        <v>6.5</v>
      </c>
      <c r="G44" s="162">
        <f t="shared" si="0"/>
        <v>32.5</v>
      </c>
      <c r="H44" s="163"/>
    </row>
    <row r="45" spans="1:8" x14ac:dyDescent="0.25">
      <c r="A45" s="89">
        <v>6</v>
      </c>
      <c r="B45" s="154" t="s">
        <v>34</v>
      </c>
      <c r="C45" s="155"/>
      <c r="D45" s="42" t="s">
        <v>20</v>
      </c>
      <c r="E45" s="3">
        <v>5</v>
      </c>
      <c r="F45" s="47">
        <v>2.4</v>
      </c>
      <c r="G45" s="162">
        <f t="shared" si="0"/>
        <v>12</v>
      </c>
      <c r="H45" s="163"/>
    </row>
    <row r="46" spans="1:8" x14ac:dyDescent="0.25">
      <c r="A46" s="54">
        <v>7</v>
      </c>
      <c r="B46" s="154" t="s">
        <v>35</v>
      </c>
      <c r="C46" s="155"/>
      <c r="D46" s="42" t="s">
        <v>36</v>
      </c>
      <c r="E46" s="3">
        <v>120</v>
      </c>
      <c r="F46" s="47">
        <v>0.4</v>
      </c>
      <c r="G46" s="162">
        <f t="shared" si="0"/>
        <v>48</v>
      </c>
      <c r="H46" s="163"/>
    </row>
    <row r="47" spans="1:8" ht="15.75" thickBot="1" x14ac:dyDescent="0.3">
      <c r="A47" s="89">
        <v>8</v>
      </c>
      <c r="B47" s="154" t="s">
        <v>37</v>
      </c>
      <c r="C47" s="155"/>
      <c r="D47" s="42" t="s">
        <v>20</v>
      </c>
      <c r="E47" s="3">
        <v>1</v>
      </c>
      <c r="F47" s="47">
        <v>5.55</v>
      </c>
      <c r="G47" s="162">
        <f t="shared" si="0"/>
        <v>5.55</v>
      </c>
      <c r="H47" s="163"/>
    </row>
    <row r="48" spans="1:8" ht="15.75" thickBot="1" x14ac:dyDescent="0.3">
      <c r="A48" s="135" t="s">
        <v>16</v>
      </c>
      <c r="B48" s="151"/>
      <c r="C48" s="151"/>
      <c r="D48" s="151"/>
      <c r="E48" s="151"/>
      <c r="F48" s="164"/>
      <c r="G48" s="158">
        <f>SUM(G40:H47)</f>
        <v>759.21999999999991</v>
      </c>
      <c r="H48" s="136"/>
    </row>
    <row r="49" spans="1:8" ht="4.5" customHeight="1" thickBot="1" x14ac:dyDescent="0.3">
      <c r="A49" s="43"/>
      <c r="B49" s="43"/>
      <c r="C49" s="43"/>
      <c r="D49" s="43"/>
      <c r="E49" s="43"/>
      <c r="F49" s="43"/>
      <c r="G49" s="43"/>
      <c r="H49" s="4"/>
    </row>
    <row r="50" spans="1:8" ht="15.75" thickBot="1" x14ac:dyDescent="0.3">
      <c r="A50" s="135" t="s">
        <v>22</v>
      </c>
      <c r="B50" s="151"/>
      <c r="C50" s="151"/>
      <c r="D50" s="151"/>
      <c r="E50" s="151"/>
      <c r="F50" s="151"/>
      <c r="G50" s="151"/>
      <c r="H50" s="136"/>
    </row>
    <row r="51" spans="1:8" ht="15.75" thickBot="1" x14ac:dyDescent="0.3">
      <c r="A51" s="63" t="s">
        <v>18</v>
      </c>
      <c r="B51" s="147" t="s">
        <v>19</v>
      </c>
      <c r="C51" s="148"/>
      <c r="D51" s="64" t="s">
        <v>20</v>
      </c>
      <c r="E51" s="65" t="s">
        <v>21</v>
      </c>
      <c r="F51" s="64" t="s">
        <v>30</v>
      </c>
      <c r="G51" s="147" t="s">
        <v>15</v>
      </c>
      <c r="H51" s="148"/>
    </row>
    <row r="52" spans="1:8" s="4" customFormat="1" ht="33" customHeight="1" thickBot="1" x14ac:dyDescent="0.3">
      <c r="A52" s="51"/>
      <c r="B52" s="160"/>
      <c r="C52" s="161"/>
      <c r="D52" s="59"/>
      <c r="E52" s="61"/>
      <c r="F52" s="60"/>
      <c r="G52" s="171"/>
      <c r="H52" s="172"/>
    </row>
    <row r="53" spans="1:8" ht="15.75" thickBot="1" x14ac:dyDescent="0.3">
      <c r="A53" s="135" t="s">
        <v>16</v>
      </c>
      <c r="B53" s="151"/>
      <c r="C53" s="151"/>
      <c r="D53" s="151"/>
      <c r="E53" s="151"/>
      <c r="F53" s="136"/>
      <c r="G53" s="158">
        <f>SUM(G52:H52)</f>
        <v>0</v>
      </c>
      <c r="H53" s="159"/>
    </row>
    <row r="54" spans="1:8" ht="3.75" customHeight="1" thickBot="1" x14ac:dyDescent="0.3">
      <c r="A54" s="43"/>
      <c r="B54" s="43"/>
      <c r="C54" s="43"/>
      <c r="D54" s="43"/>
      <c r="E54" s="43"/>
      <c r="F54" s="43"/>
      <c r="G54" s="43"/>
      <c r="H54" s="4"/>
    </row>
    <row r="55" spans="1:8" ht="15.75" thickBot="1" x14ac:dyDescent="0.3">
      <c r="A55" s="62" t="s">
        <v>115</v>
      </c>
      <c r="B55" s="135" t="s">
        <v>47</v>
      </c>
      <c r="C55" s="136"/>
      <c r="D55" s="4"/>
      <c r="E55" s="4"/>
      <c r="F55" s="4"/>
      <c r="G55" s="4"/>
      <c r="H55" s="4"/>
    </row>
    <row r="56" spans="1:8" x14ac:dyDescent="0.25">
      <c r="A56" s="49" t="s">
        <v>23</v>
      </c>
      <c r="B56" s="137">
        <f>G36</f>
        <v>16140</v>
      </c>
      <c r="C56" s="138"/>
      <c r="D56" s="4"/>
      <c r="E56" s="4"/>
      <c r="F56" s="4"/>
      <c r="G56" s="4"/>
      <c r="H56" s="4"/>
    </row>
    <row r="57" spans="1:8" x14ac:dyDescent="0.25">
      <c r="A57" s="50" t="s">
        <v>17</v>
      </c>
      <c r="B57" s="139">
        <f>G48</f>
        <v>759.21999999999991</v>
      </c>
      <c r="C57" s="140"/>
      <c r="D57" s="4"/>
      <c r="E57" s="4"/>
      <c r="F57" s="4"/>
      <c r="G57" s="4"/>
      <c r="H57" s="4"/>
    </row>
    <row r="58" spans="1:8" ht="15.75" thickBot="1" x14ac:dyDescent="0.3">
      <c r="A58" s="58" t="s">
        <v>22</v>
      </c>
      <c r="B58" s="141">
        <f>G53</f>
        <v>0</v>
      </c>
      <c r="C58" s="142"/>
      <c r="D58" s="4"/>
      <c r="E58" s="4"/>
      <c r="F58" s="4"/>
      <c r="G58" s="4"/>
      <c r="H58" s="4"/>
    </row>
    <row r="59" spans="1:8" ht="15.75" thickBot="1" x14ac:dyDescent="0.3">
      <c r="A59" s="48" t="s">
        <v>116</v>
      </c>
      <c r="B59" s="143">
        <f>SUM(B56:C58)</f>
        <v>16899.22</v>
      </c>
      <c r="C59" s="144"/>
      <c r="D59" s="4"/>
      <c r="E59" s="4"/>
      <c r="F59" s="4"/>
      <c r="G59" s="4"/>
      <c r="H59" s="4"/>
    </row>
    <row r="60" spans="1:8" ht="15.75" thickBot="1" x14ac:dyDescent="0.3">
      <c r="A60" s="2" t="s">
        <v>79</v>
      </c>
      <c r="B60" s="145">
        <f>B59*'PLAN. FIXA'!B30</f>
        <v>4224.8050000000003</v>
      </c>
      <c r="C60" s="146"/>
    </row>
    <row r="61" spans="1:8" ht="15.75" thickBot="1" x14ac:dyDescent="0.3">
      <c r="A61" s="62" t="s">
        <v>117</v>
      </c>
      <c r="B61" s="133">
        <f>B59+B60</f>
        <v>21124.025000000001</v>
      </c>
      <c r="C61" s="134"/>
    </row>
    <row r="62" spans="1:8" ht="4.5" customHeight="1" x14ac:dyDescent="0.25">
      <c r="A62" s="1"/>
    </row>
    <row r="63" spans="1:8" x14ac:dyDescent="0.25">
      <c r="A63" s="57"/>
    </row>
  </sheetData>
  <mergeCells count="83">
    <mergeCell ref="A5:A6"/>
    <mergeCell ref="B5:H5"/>
    <mergeCell ref="A29:H29"/>
    <mergeCell ref="G31:H31"/>
    <mergeCell ref="A2:H2"/>
    <mergeCell ref="G30:H30"/>
    <mergeCell ref="B30:C30"/>
    <mergeCell ref="B31:C31"/>
    <mergeCell ref="B3:H3"/>
    <mergeCell ref="B4:H4"/>
    <mergeCell ref="B6:H6"/>
    <mergeCell ref="B7:H7"/>
    <mergeCell ref="B8:H8"/>
    <mergeCell ref="B9:H9"/>
    <mergeCell ref="B10:H10"/>
    <mergeCell ref="B11:H11"/>
    <mergeCell ref="A36:F36"/>
    <mergeCell ref="G36:H36"/>
    <mergeCell ref="B35:C35"/>
    <mergeCell ref="G35:H35"/>
    <mergeCell ref="G52:H52"/>
    <mergeCell ref="B41:C41"/>
    <mergeCell ref="B42:C42"/>
    <mergeCell ref="B47:C47"/>
    <mergeCell ref="G41:H41"/>
    <mergeCell ref="G42:H42"/>
    <mergeCell ref="G47:H47"/>
    <mergeCell ref="A48:F48"/>
    <mergeCell ref="G48:H48"/>
    <mergeCell ref="B43:C43"/>
    <mergeCell ref="G43:H43"/>
    <mergeCell ref="B51:C51"/>
    <mergeCell ref="A53:F53"/>
    <mergeCell ref="G53:H53"/>
    <mergeCell ref="B52:C52"/>
    <mergeCell ref="A50:H50"/>
    <mergeCell ref="B44:C44"/>
    <mergeCell ref="G44:H44"/>
    <mergeCell ref="B45:C45"/>
    <mergeCell ref="G45:H45"/>
    <mergeCell ref="B46:C46"/>
    <mergeCell ref="G46:H46"/>
    <mergeCell ref="G51:H51"/>
    <mergeCell ref="B32:C32"/>
    <mergeCell ref="B33:C33"/>
    <mergeCell ref="B34:C34"/>
    <mergeCell ref="G32:H32"/>
    <mergeCell ref="G33:H33"/>
    <mergeCell ref="G34:H34"/>
    <mergeCell ref="B39:C39"/>
    <mergeCell ref="B40:C40"/>
    <mergeCell ref="A38:H38"/>
    <mergeCell ref="G39:H39"/>
    <mergeCell ref="G40:H40"/>
    <mergeCell ref="B61:C61"/>
    <mergeCell ref="B55:C55"/>
    <mergeCell ref="B56:C56"/>
    <mergeCell ref="B57:C57"/>
    <mergeCell ref="B58:C58"/>
    <mergeCell ref="B59:C59"/>
    <mergeCell ref="B60:C60"/>
    <mergeCell ref="B24:H24"/>
    <mergeCell ref="A12:A20"/>
    <mergeCell ref="A21:A22"/>
    <mergeCell ref="B14:H14"/>
    <mergeCell ref="B15:H15"/>
    <mergeCell ref="B16:H16"/>
    <mergeCell ref="B17:H17"/>
    <mergeCell ref="B18:H18"/>
    <mergeCell ref="B19:H19"/>
    <mergeCell ref="B20:H20"/>
    <mergeCell ref="B12:H12"/>
    <mergeCell ref="B13:H13"/>
    <mergeCell ref="B21:H21"/>
    <mergeCell ref="B22:H22"/>
    <mergeCell ref="B23:H23"/>
    <mergeCell ref="A27:B27"/>
    <mergeCell ref="C27:H27"/>
    <mergeCell ref="B25:C26"/>
    <mergeCell ref="D25:D26"/>
    <mergeCell ref="E25:H25"/>
    <mergeCell ref="E26:H26"/>
    <mergeCell ref="A25:A26"/>
  </mergeCells>
  <phoneticPr fontId="12" type="noConversion"/>
  <printOptions horizontalCentered="1"/>
  <pageMargins left="0.31496062992125984" right="0.11811023622047245" top="0.39370078740157483" bottom="0.35433070866141736" header="0.15748031496062992" footer="0.15748031496062992"/>
  <pageSetup paperSize="9" scale="60" fitToHeight="3" orientation="portrait" r:id="rId1"/>
  <headerFooter>
    <oddHeader xml:space="preserve">&amp;C
</oddHeader>
    <oddFooter xml:space="preserve">&amp;C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13"/>
  <dimension ref="A1:AH40"/>
  <sheetViews>
    <sheetView workbookViewId="0">
      <selection activeCell="C15" sqref="C15"/>
    </sheetView>
  </sheetViews>
  <sheetFormatPr defaultRowHeight="15" x14ac:dyDescent="0.25"/>
  <cols>
    <col min="1" max="1" width="37" bestFit="1" customWidth="1"/>
    <col min="2" max="2" width="18.28515625" bestFit="1" customWidth="1"/>
    <col min="3" max="3" width="18.42578125" bestFit="1" customWidth="1"/>
    <col min="4" max="4" width="8.28515625" bestFit="1" customWidth="1"/>
    <col min="5" max="5" width="17" bestFit="1" customWidth="1"/>
    <col min="6" max="6" width="12.85546875" customWidth="1"/>
    <col min="7" max="7" width="17" bestFit="1" customWidth="1"/>
    <col min="8" max="8" width="8.28515625" bestFit="1" customWidth="1"/>
    <col min="9" max="9" width="17" bestFit="1" customWidth="1"/>
    <col min="10" max="10" width="8.28515625" bestFit="1" customWidth="1"/>
    <col min="11" max="11" width="17" bestFit="1" customWidth="1"/>
    <col min="12" max="12" width="8.28515625" bestFit="1" customWidth="1"/>
    <col min="13" max="13" width="17" bestFit="1" customWidth="1"/>
    <col min="14" max="14" width="8.28515625" bestFit="1" customWidth="1"/>
    <col min="15" max="15" width="17" bestFit="1" customWidth="1"/>
    <col min="16" max="16" width="8.28515625" bestFit="1" customWidth="1"/>
    <col min="17" max="17" width="17" bestFit="1" customWidth="1"/>
    <col min="18" max="18" width="8.28515625" bestFit="1" customWidth="1"/>
    <col min="19" max="19" width="17" bestFit="1" customWidth="1"/>
    <col min="20" max="20" width="8.28515625" bestFit="1" customWidth="1"/>
    <col min="21" max="21" width="17" bestFit="1" customWidth="1"/>
    <col min="22" max="22" width="9.5703125" bestFit="1" customWidth="1"/>
    <col min="23" max="23" width="17" bestFit="1" customWidth="1"/>
    <col min="24" max="24" width="9.5703125" bestFit="1" customWidth="1"/>
    <col min="25" max="25" width="17" bestFit="1" customWidth="1"/>
    <col min="26" max="26" width="9.5703125" bestFit="1" customWidth="1"/>
    <col min="27" max="27" width="17" bestFit="1" customWidth="1"/>
    <col min="28" max="28" width="9.5703125" bestFit="1" customWidth="1"/>
    <col min="29" max="29" width="17" bestFit="1" customWidth="1"/>
    <col min="30" max="30" width="9.5703125" bestFit="1" customWidth="1"/>
    <col min="31" max="31" width="17" bestFit="1" customWidth="1"/>
    <col min="32" max="32" width="9.5703125" bestFit="1" customWidth="1"/>
    <col min="33" max="33" width="17" bestFit="1" customWidth="1"/>
    <col min="34" max="34" width="14.28515625" bestFit="1" customWidth="1"/>
  </cols>
  <sheetData>
    <row r="1" spans="1:34" ht="15.75" thickBot="1" x14ac:dyDescent="0.3"/>
    <row r="2" spans="1:34" s="22" customFormat="1" ht="15.75" thickBot="1" x14ac:dyDescent="0.3">
      <c r="A2" s="193" t="s">
        <v>57</v>
      </c>
      <c r="B2" s="195" t="s">
        <v>75</v>
      </c>
      <c r="C2" s="197" t="s">
        <v>74</v>
      </c>
      <c r="D2" s="199" t="s">
        <v>58</v>
      </c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1"/>
    </row>
    <row r="3" spans="1:34" s="24" customFormat="1" ht="15.75" thickBot="1" x14ac:dyDescent="0.3">
      <c r="A3" s="194"/>
      <c r="B3" s="196"/>
      <c r="C3" s="198"/>
      <c r="D3" s="19" t="s">
        <v>59</v>
      </c>
      <c r="E3" s="23" t="s">
        <v>74</v>
      </c>
      <c r="F3" s="19" t="s">
        <v>60</v>
      </c>
      <c r="G3" s="23" t="s">
        <v>74</v>
      </c>
      <c r="H3" s="19" t="s">
        <v>61</v>
      </c>
      <c r="I3" s="23" t="s">
        <v>74</v>
      </c>
      <c r="J3" s="19" t="s">
        <v>62</v>
      </c>
      <c r="K3" s="23" t="s">
        <v>74</v>
      </c>
      <c r="L3" s="19" t="s">
        <v>63</v>
      </c>
      <c r="M3" s="23" t="s">
        <v>74</v>
      </c>
      <c r="N3" s="19" t="s">
        <v>64</v>
      </c>
      <c r="O3" s="23" t="s">
        <v>74</v>
      </c>
      <c r="P3" s="19" t="s">
        <v>65</v>
      </c>
      <c r="Q3" s="23" t="s">
        <v>74</v>
      </c>
      <c r="R3" s="19" t="s">
        <v>66</v>
      </c>
      <c r="S3" s="23" t="s">
        <v>74</v>
      </c>
      <c r="T3" s="19" t="s">
        <v>67</v>
      </c>
      <c r="U3" s="23" t="s">
        <v>74</v>
      </c>
      <c r="V3" s="19" t="s">
        <v>68</v>
      </c>
      <c r="W3" s="23" t="s">
        <v>74</v>
      </c>
      <c r="X3" s="19" t="s">
        <v>69</v>
      </c>
      <c r="Y3" s="23" t="s">
        <v>74</v>
      </c>
      <c r="Z3" s="19" t="s">
        <v>70</v>
      </c>
      <c r="AA3" s="23" t="s">
        <v>74</v>
      </c>
      <c r="AB3" s="19" t="s">
        <v>71</v>
      </c>
      <c r="AC3" s="23" t="s">
        <v>74</v>
      </c>
      <c r="AD3" s="19" t="s">
        <v>72</v>
      </c>
      <c r="AE3" s="23" t="s">
        <v>74</v>
      </c>
      <c r="AF3" s="19" t="s">
        <v>73</v>
      </c>
      <c r="AG3" s="23" t="s">
        <v>74</v>
      </c>
    </row>
    <row r="4" spans="1:34" x14ac:dyDescent="0.25">
      <c r="A4" s="37" t="s">
        <v>49</v>
      </c>
      <c r="B4" s="7" t="e">
        <f>#REF!+#REF!+#REF!+#REF!+#REF!+#REF!+#REF!+'AGSI AT-02'!G31+#REF!+#REF!+#REF!</f>
        <v>#REF!</v>
      </c>
      <c r="C4" s="10" t="e">
        <f>B4/15</f>
        <v>#REF!</v>
      </c>
      <c r="D4" s="12"/>
      <c r="E4" s="13"/>
      <c r="F4" s="12"/>
      <c r="G4" s="13"/>
      <c r="H4" s="12"/>
      <c r="I4" s="13"/>
      <c r="J4" s="12"/>
      <c r="K4" s="13"/>
      <c r="L4" s="12"/>
      <c r="M4" s="13"/>
      <c r="N4" s="12"/>
      <c r="O4" s="13"/>
      <c r="P4" s="12"/>
      <c r="Q4" s="13"/>
      <c r="R4" s="12"/>
      <c r="S4" s="13"/>
      <c r="T4" s="12"/>
      <c r="U4" s="13"/>
      <c r="V4" s="12"/>
      <c r="W4" s="13"/>
      <c r="X4" s="12"/>
      <c r="Y4" s="13"/>
      <c r="Z4" s="12"/>
      <c r="AA4" s="13"/>
      <c r="AB4" s="12"/>
      <c r="AC4" s="13"/>
      <c r="AD4" s="12"/>
      <c r="AE4" s="13"/>
      <c r="AF4" s="12"/>
      <c r="AG4" s="13"/>
      <c r="AH4" s="5"/>
    </row>
    <row r="5" spans="1:34" x14ac:dyDescent="0.25">
      <c r="A5" s="30" t="s">
        <v>50</v>
      </c>
      <c r="B5" s="8" t="e">
        <f>#REF!+#REF!+#REF!+#REF!+#REF!+#REF!+#REF!</f>
        <v>#REF!</v>
      </c>
      <c r="C5" s="11" t="e">
        <f>B5/15</f>
        <v>#REF!</v>
      </c>
      <c r="D5" s="14"/>
      <c r="E5" s="15"/>
      <c r="F5" s="14"/>
      <c r="G5" s="15"/>
      <c r="H5" s="14"/>
      <c r="I5" s="15"/>
      <c r="J5" s="14"/>
      <c r="K5" s="15"/>
      <c r="L5" s="14"/>
      <c r="M5" s="15"/>
      <c r="N5" s="14"/>
      <c r="O5" s="15"/>
      <c r="P5" s="14"/>
      <c r="Q5" s="15"/>
      <c r="R5" s="14"/>
      <c r="S5" s="15"/>
      <c r="T5" s="14"/>
      <c r="U5" s="15"/>
      <c r="V5" s="14"/>
      <c r="W5" s="15"/>
      <c r="X5" s="14"/>
      <c r="Y5" s="15"/>
      <c r="Z5" s="14"/>
      <c r="AA5" s="15"/>
      <c r="AB5" s="14"/>
      <c r="AC5" s="15"/>
      <c r="AD5" s="14"/>
      <c r="AE5" s="15"/>
      <c r="AF5" s="14"/>
      <c r="AG5" s="15"/>
      <c r="AH5" s="5"/>
    </row>
    <row r="6" spans="1:34" x14ac:dyDescent="0.25">
      <c r="A6" s="30" t="s">
        <v>84</v>
      </c>
      <c r="B6" s="8" t="e">
        <f>#REF!+#REF!+'AGSI AT-02'!G32+#REF!</f>
        <v>#REF!</v>
      </c>
      <c r="C6" s="11" t="e">
        <f>B6/15</f>
        <v>#REF!</v>
      </c>
      <c r="D6" s="14"/>
      <c r="E6" s="15"/>
      <c r="F6" s="14"/>
      <c r="G6" s="15"/>
      <c r="H6" s="14"/>
      <c r="I6" s="6"/>
      <c r="J6" s="14"/>
      <c r="K6" s="6"/>
      <c r="L6" s="14"/>
      <c r="M6" s="15"/>
      <c r="N6" s="14"/>
      <c r="O6" s="15"/>
      <c r="P6" s="14"/>
      <c r="Q6" s="6"/>
      <c r="R6" s="14"/>
      <c r="S6" s="6"/>
      <c r="T6" s="14"/>
      <c r="U6" s="6"/>
      <c r="V6" s="14"/>
      <c r="W6" s="6"/>
      <c r="X6" s="14"/>
      <c r="Y6" s="6"/>
      <c r="Z6" s="14"/>
      <c r="AA6" s="15"/>
      <c r="AB6" s="14"/>
      <c r="AC6" s="15"/>
      <c r="AD6" s="14"/>
      <c r="AE6" s="15"/>
      <c r="AF6" s="14"/>
      <c r="AG6" s="6"/>
      <c r="AH6" s="5"/>
    </row>
    <row r="7" spans="1:34" x14ac:dyDescent="0.25">
      <c r="A7" s="30" t="s">
        <v>51</v>
      </c>
      <c r="B7" s="8" t="e">
        <f>#REF!+#REF!+#REF!+#REF!+#REF!+#REF!+#REF!+'AGSI AT-02'!G34+#REF!+#REF!+#REF!</f>
        <v>#REF!</v>
      </c>
      <c r="C7" s="11" t="e">
        <f>B7/15</f>
        <v>#REF!</v>
      </c>
      <c r="D7" s="14"/>
      <c r="E7" s="15"/>
      <c r="F7" s="14"/>
      <c r="G7" s="15"/>
      <c r="H7" s="14"/>
      <c r="I7" s="15"/>
      <c r="J7" s="14"/>
      <c r="K7" s="15"/>
      <c r="L7" s="14"/>
      <c r="M7" s="15"/>
      <c r="N7" s="14"/>
      <c r="O7" s="15"/>
      <c r="P7" s="14"/>
      <c r="Q7" s="15"/>
      <c r="R7" s="14"/>
      <c r="S7" s="15"/>
      <c r="T7" s="14"/>
      <c r="U7" s="15"/>
      <c r="V7" s="14"/>
      <c r="W7" s="15"/>
      <c r="X7" s="14"/>
      <c r="Y7" s="15"/>
      <c r="Z7" s="14"/>
      <c r="AA7" s="15"/>
      <c r="AB7" s="14"/>
      <c r="AC7" s="15"/>
      <c r="AD7" s="14"/>
      <c r="AE7" s="15"/>
      <c r="AF7" s="14"/>
      <c r="AG7" s="15"/>
      <c r="AH7" s="5"/>
    </row>
    <row r="8" spans="1:34" x14ac:dyDescent="0.25">
      <c r="A8" s="30" t="s">
        <v>88</v>
      </c>
      <c r="B8" s="8" t="e">
        <f>#REF!</f>
        <v>#REF!</v>
      </c>
      <c r="C8" s="11">
        <v>0</v>
      </c>
      <c r="D8" s="14"/>
      <c r="E8" s="6"/>
      <c r="F8" s="14"/>
      <c r="G8" s="15"/>
      <c r="H8" s="14"/>
      <c r="I8" s="6"/>
      <c r="J8" s="14"/>
      <c r="K8" s="6"/>
      <c r="L8" s="14"/>
      <c r="M8" s="6"/>
      <c r="N8" s="14"/>
      <c r="O8" s="6"/>
      <c r="P8" s="14"/>
      <c r="Q8" s="6"/>
      <c r="R8" s="14"/>
      <c r="S8" s="6"/>
      <c r="T8" s="14"/>
      <c r="U8" s="6"/>
      <c r="V8" s="14"/>
      <c r="W8" s="6"/>
      <c r="X8" s="14"/>
      <c r="Y8" s="6"/>
      <c r="Z8" s="14"/>
      <c r="AA8" s="6"/>
      <c r="AB8" s="14"/>
      <c r="AC8" s="6"/>
      <c r="AD8" s="14"/>
      <c r="AE8" s="6"/>
      <c r="AF8" s="14"/>
      <c r="AG8" s="6"/>
      <c r="AH8" s="5"/>
    </row>
    <row r="9" spans="1:34" x14ac:dyDescent="0.25">
      <c r="A9" s="30" t="s">
        <v>89</v>
      </c>
      <c r="B9" s="8" t="e">
        <f>#REF!</f>
        <v>#REF!</v>
      </c>
      <c r="C9" s="11">
        <v>0</v>
      </c>
      <c r="D9" s="14"/>
      <c r="E9" s="6"/>
      <c r="F9" s="14"/>
      <c r="G9" s="6"/>
      <c r="H9" s="14"/>
      <c r="I9" s="15"/>
      <c r="J9" s="14"/>
      <c r="K9" s="15"/>
      <c r="L9" s="14"/>
      <c r="M9" s="6"/>
      <c r="N9" s="14"/>
      <c r="O9" s="6"/>
      <c r="P9" s="14"/>
      <c r="Q9" s="6"/>
      <c r="R9" s="14"/>
      <c r="S9" s="6"/>
      <c r="T9" s="14"/>
      <c r="U9" s="6"/>
      <c r="V9" s="14"/>
      <c r="W9" s="6"/>
      <c r="X9" s="14"/>
      <c r="Y9" s="6"/>
      <c r="Z9" s="14"/>
      <c r="AA9" s="6"/>
      <c r="AB9" s="14"/>
      <c r="AC9" s="6"/>
      <c r="AD9" s="14"/>
      <c r="AE9" s="6"/>
      <c r="AF9" s="14"/>
      <c r="AG9" s="6"/>
      <c r="AH9" s="5"/>
    </row>
    <row r="10" spans="1:34" x14ac:dyDescent="0.25">
      <c r="A10" s="30" t="s">
        <v>52</v>
      </c>
      <c r="B10" s="8" t="e">
        <f>#REF!+#REF!+#REF!</f>
        <v>#REF!</v>
      </c>
      <c r="C10" s="11">
        <v>0</v>
      </c>
      <c r="D10" s="14"/>
      <c r="E10" s="6"/>
      <c r="F10" s="14"/>
      <c r="G10" s="6"/>
      <c r="H10" s="14"/>
      <c r="I10" s="6"/>
      <c r="J10" s="14"/>
      <c r="K10" s="6"/>
      <c r="L10" s="14"/>
      <c r="M10" s="15"/>
      <c r="N10" s="14"/>
      <c r="O10" s="6"/>
      <c r="P10" s="14"/>
      <c r="Q10" s="15"/>
      <c r="R10" s="14"/>
      <c r="S10" s="15"/>
      <c r="T10" s="14"/>
      <c r="U10" s="6"/>
      <c r="V10" s="14"/>
      <c r="W10" s="6"/>
      <c r="X10" s="14"/>
      <c r="Y10" s="6"/>
      <c r="Z10" s="14"/>
      <c r="AA10" s="15"/>
      <c r="AB10" s="14"/>
      <c r="AC10" s="6"/>
      <c r="AD10" s="14"/>
      <c r="AE10" s="6"/>
      <c r="AF10" s="14"/>
      <c r="AG10" s="6"/>
      <c r="AH10" s="5"/>
    </row>
    <row r="11" spans="1:34" x14ac:dyDescent="0.25">
      <c r="A11" s="30" t="s">
        <v>53</v>
      </c>
      <c r="B11" s="8" t="e">
        <f>#REF!+#REF!+#REF!+'AGSI AT-02'!G35</f>
        <v>#REF!</v>
      </c>
      <c r="C11" s="11">
        <v>0</v>
      </c>
      <c r="D11" s="14"/>
      <c r="E11" s="6"/>
      <c r="F11" s="14"/>
      <c r="G11" s="6"/>
      <c r="H11" s="14"/>
      <c r="I11" s="6"/>
      <c r="J11" s="14"/>
      <c r="K11" s="6"/>
      <c r="L11" s="14"/>
      <c r="M11" s="15"/>
      <c r="N11" s="14"/>
      <c r="O11" s="15"/>
      <c r="P11" s="14"/>
      <c r="Q11" s="6"/>
      <c r="R11" s="14"/>
      <c r="S11" s="6"/>
      <c r="T11" s="14"/>
      <c r="U11" s="6"/>
      <c r="V11" s="14"/>
      <c r="W11" s="6"/>
      <c r="X11" s="14"/>
      <c r="Y11" s="6"/>
      <c r="Z11" s="14"/>
      <c r="AA11" s="6"/>
      <c r="AB11" s="14"/>
      <c r="AC11" s="6"/>
      <c r="AD11" s="14"/>
      <c r="AE11" s="6"/>
      <c r="AF11" s="14"/>
      <c r="AG11" s="6"/>
      <c r="AH11" s="5"/>
    </row>
    <row r="12" spans="1:34" x14ac:dyDescent="0.25">
      <c r="A12" s="30" t="s">
        <v>54</v>
      </c>
      <c r="B12" s="8" t="e">
        <f>#REF!+#REF!</f>
        <v>#REF!</v>
      </c>
      <c r="C12" s="11">
        <v>0</v>
      </c>
      <c r="D12" s="14"/>
      <c r="E12" s="6"/>
      <c r="F12" s="14"/>
      <c r="G12" s="6"/>
      <c r="H12" s="14"/>
      <c r="I12" s="6"/>
      <c r="J12" s="14"/>
      <c r="K12" s="6"/>
      <c r="L12" s="14"/>
      <c r="M12" s="15"/>
      <c r="N12" s="14"/>
      <c r="O12" s="15"/>
      <c r="P12" s="14"/>
      <c r="Q12" s="6"/>
      <c r="R12" s="14"/>
      <c r="S12" s="6"/>
      <c r="T12" s="14"/>
      <c r="U12" s="6"/>
      <c r="V12" s="14"/>
      <c r="W12" s="6"/>
      <c r="X12" s="14"/>
      <c r="Y12" s="6"/>
      <c r="Z12" s="14"/>
      <c r="AA12" s="6"/>
      <c r="AB12" s="14"/>
      <c r="AC12" s="6"/>
      <c r="AD12" s="14"/>
      <c r="AE12" s="6"/>
      <c r="AF12" s="14"/>
      <c r="AG12" s="6"/>
      <c r="AH12" s="5"/>
    </row>
    <row r="13" spans="1:34" x14ac:dyDescent="0.25">
      <c r="A13" s="30" t="s">
        <v>55</v>
      </c>
      <c r="B13" s="8" t="e">
        <f>#REF!</f>
        <v>#REF!</v>
      </c>
      <c r="C13" s="11">
        <v>0</v>
      </c>
      <c r="D13" s="14"/>
      <c r="E13" s="6"/>
      <c r="F13" s="14"/>
      <c r="G13" s="6"/>
      <c r="H13" s="14"/>
      <c r="I13" s="6"/>
      <c r="J13" s="14"/>
      <c r="K13" s="6"/>
      <c r="L13" s="14"/>
      <c r="M13" s="15"/>
      <c r="N13" s="14"/>
      <c r="O13" s="15"/>
      <c r="P13" s="14"/>
      <c r="Q13" s="6"/>
      <c r="R13" s="14"/>
      <c r="S13" s="6"/>
      <c r="T13" s="14"/>
      <c r="U13" s="6"/>
      <c r="V13" s="14"/>
      <c r="W13" s="6"/>
      <c r="X13" s="14"/>
      <c r="Y13" s="6"/>
      <c r="Z13" s="14"/>
      <c r="AA13" s="15"/>
      <c r="AB13" s="14"/>
      <c r="AC13" s="15"/>
      <c r="AD13" s="14"/>
      <c r="AE13" s="15"/>
      <c r="AF13" s="14"/>
      <c r="AG13" s="6"/>
      <c r="AH13" s="5"/>
    </row>
    <row r="14" spans="1:34" ht="15.75" thickBot="1" x14ac:dyDescent="0.3">
      <c r="A14" s="38" t="s">
        <v>56</v>
      </c>
      <c r="B14" s="8" t="e">
        <f>#REF!+#REF!+#REF!+'AGSI AT-02'!G33+#REF!</f>
        <v>#REF!</v>
      </c>
      <c r="C14" s="11">
        <v>0</v>
      </c>
      <c r="D14" s="14"/>
      <c r="E14" s="6"/>
      <c r="F14" s="14"/>
      <c r="G14" s="6"/>
      <c r="H14" s="14"/>
      <c r="I14" s="6"/>
      <c r="J14" s="14"/>
      <c r="K14" s="6"/>
      <c r="L14" s="14"/>
      <c r="M14" s="6"/>
      <c r="N14" s="14"/>
      <c r="O14" s="6"/>
      <c r="P14" s="14"/>
      <c r="Q14" s="15"/>
      <c r="R14" s="14"/>
      <c r="S14" s="15"/>
      <c r="T14" s="14"/>
      <c r="U14" s="6"/>
      <c r="V14" s="14"/>
      <c r="W14" s="6"/>
      <c r="X14" s="14"/>
      <c r="Y14" s="6"/>
      <c r="Z14" s="14"/>
      <c r="AA14" s="15"/>
      <c r="AB14" s="14"/>
      <c r="AC14" s="6"/>
      <c r="AD14" s="14"/>
      <c r="AE14" s="6"/>
      <c r="AF14" s="14"/>
      <c r="AG14" s="6"/>
      <c r="AH14" s="5"/>
    </row>
    <row r="15" spans="1:34" s="21" customFormat="1" thickBot="1" x14ac:dyDescent="0.25">
      <c r="A15" s="16"/>
      <c r="B15" s="17" t="e">
        <f>SUM(B4:B14)</f>
        <v>#REF!</v>
      </c>
      <c r="C15" s="18"/>
      <c r="D15" s="19">
        <f t="shared" ref="D15:AG15" si="0">SUM(D4:D14)</f>
        <v>0</v>
      </c>
      <c r="E15" s="20">
        <f t="shared" si="0"/>
        <v>0</v>
      </c>
      <c r="F15" s="19">
        <f t="shared" si="0"/>
        <v>0</v>
      </c>
      <c r="G15" s="20">
        <f t="shared" si="0"/>
        <v>0</v>
      </c>
      <c r="H15" s="19">
        <f t="shared" si="0"/>
        <v>0</v>
      </c>
      <c r="I15" s="20">
        <f t="shared" si="0"/>
        <v>0</v>
      </c>
      <c r="J15" s="19">
        <f t="shared" si="0"/>
        <v>0</v>
      </c>
      <c r="K15" s="20">
        <f t="shared" si="0"/>
        <v>0</v>
      </c>
      <c r="L15" s="19">
        <f t="shared" si="0"/>
        <v>0</v>
      </c>
      <c r="M15" s="20">
        <f t="shared" si="0"/>
        <v>0</v>
      </c>
      <c r="N15" s="19">
        <f t="shared" si="0"/>
        <v>0</v>
      </c>
      <c r="O15" s="20">
        <f t="shared" si="0"/>
        <v>0</v>
      </c>
      <c r="P15" s="19">
        <f t="shared" si="0"/>
        <v>0</v>
      </c>
      <c r="Q15" s="20">
        <f t="shared" si="0"/>
        <v>0</v>
      </c>
      <c r="R15" s="19">
        <f t="shared" si="0"/>
        <v>0</v>
      </c>
      <c r="S15" s="20">
        <f t="shared" si="0"/>
        <v>0</v>
      </c>
      <c r="T15" s="19">
        <f t="shared" si="0"/>
        <v>0</v>
      </c>
      <c r="U15" s="20">
        <f t="shared" si="0"/>
        <v>0</v>
      </c>
      <c r="V15" s="19">
        <f t="shared" si="0"/>
        <v>0</v>
      </c>
      <c r="W15" s="20">
        <f t="shared" si="0"/>
        <v>0</v>
      </c>
      <c r="X15" s="19">
        <f t="shared" si="0"/>
        <v>0</v>
      </c>
      <c r="Y15" s="20">
        <f t="shared" si="0"/>
        <v>0</v>
      </c>
      <c r="Z15" s="19">
        <f t="shared" si="0"/>
        <v>0</v>
      </c>
      <c r="AA15" s="20">
        <f t="shared" si="0"/>
        <v>0</v>
      </c>
      <c r="AB15" s="19">
        <f t="shared" si="0"/>
        <v>0</v>
      </c>
      <c r="AC15" s="20">
        <f t="shared" si="0"/>
        <v>0</v>
      </c>
      <c r="AD15" s="19">
        <f t="shared" si="0"/>
        <v>0</v>
      </c>
      <c r="AE15" s="20">
        <f t="shared" si="0"/>
        <v>0</v>
      </c>
      <c r="AF15" s="19">
        <f t="shared" si="0"/>
        <v>0</v>
      </c>
      <c r="AG15" s="20">
        <f t="shared" si="0"/>
        <v>0</v>
      </c>
    </row>
    <row r="16" spans="1:34" ht="15.75" thickBot="1" x14ac:dyDescent="0.3"/>
    <row r="17" spans="1:13" s="22" customFormat="1" ht="15.75" thickBot="1" x14ac:dyDescent="0.3">
      <c r="A17" s="75" t="s">
        <v>57</v>
      </c>
      <c r="B17" s="76" t="s">
        <v>94</v>
      </c>
      <c r="C17" s="81" t="s">
        <v>95</v>
      </c>
    </row>
    <row r="18" spans="1:13" x14ac:dyDescent="0.25">
      <c r="A18" s="37" t="s">
        <v>49</v>
      </c>
      <c r="B18" s="77">
        <v>90</v>
      </c>
      <c r="C18" s="82" t="e">
        <f>#REF!+#REF!+#REF!+#REF!+#REF!+#REF!+#REF!+'AGSI AT-02'!E31+#REF!+#REF!+#REF!</f>
        <v>#REF!</v>
      </c>
      <c r="D18" s="68"/>
      <c r="E18" s="27"/>
      <c r="F18" s="69"/>
      <c r="L18" s="5"/>
      <c r="M18" s="5"/>
    </row>
    <row r="19" spans="1:13" x14ac:dyDescent="0.25">
      <c r="A19" s="30" t="s">
        <v>50</v>
      </c>
      <c r="B19" s="78">
        <v>60</v>
      </c>
      <c r="C19" s="83" t="e">
        <f>#REF!+#REF!+#REF!+#REF!+#REF!+#REF!+#REF!+#REF!</f>
        <v>#REF!</v>
      </c>
      <c r="D19" s="68"/>
      <c r="E19" s="27"/>
      <c r="F19" s="69"/>
    </row>
    <row r="20" spans="1:13" x14ac:dyDescent="0.25">
      <c r="A20" s="30" t="s">
        <v>84</v>
      </c>
      <c r="B20" s="78">
        <v>60</v>
      </c>
      <c r="C20" s="83" t="e">
        <f>#REF!+#REF!+'AGSI AT-02'!E32</f>
        <v>#REF!</v>
      </c>
      <c r="D20" s="68"/>
      <c r="E20" s="27"/>
      <c r="F20" s="69"/>
    </row>
    <row r="21" spans="1:13" x14ac:dyDescent="0.25">
      <c r="A21" s="30" t="s">
        <v>88</v>
      </c>
      <c r="B21" s="78">
        <v>80</v>
      </c>
      <c r="C21" s="84" t="e">
        <f>#REF!</f>
        <v>#REF!</v>
      </c>
      <c r="D21" s="68"/>
      <c r="E21" s="27"/>
      <c r="F21" s="70"/>
    </row>
    <row r="22" spans="1:13" x14ac:dyDescent="0.25">
      <c r="A22" s="30" t="s">
        <v>89</v>
      </c>
      <c r="B22" s="78">
        <v>55</v>
      </c>
      <c r="C22" s="84" t="e">
        <f>#REF!</f>
        <v>#REF!</v>
      </c>
      <c r="D22" s="68"/>
      <c r="E22" s="27"/>
      <c r="F22" s="70"/>
    </row>
    <row r="23" spans="1:13" x14ac:dyDescent="0.25">
      <c r="A23" s="30" t="s">
        <v>51</v>
      </c>
      <c r="B23" s="79">
        <v>20</v>
      </c>
      <c r="C23" s="85" t="e">
        <f>#REF!+#REF!+#REF!+#REF!+#REF!+#REF!+#REF!+'AGSI AT-02'!E34+#REF!+#REF!+#REF!</f>
        <v>#REF!</v>
      </c>
      <c r="D23" s="68"/>
      <c r="E23" s="27"/>
      <c r="F23" s="70"/>
      <c r="I23" s="5"/>
    </row>
    <row r="24" spans="1:13" x14ac:dyDescent="0.25">
      <c r="A24" s="30" t="s">
        <v>52</v>
      </c>
      <c r="B24" s="79">
        <v>150</v>
      </c>
      <c r="C24" s="83" t="e">
        <f>#REF!+#REF!+#REF!</f>
        <v>#REF!</v>
      </c>
      <c r="D24" s="68"/>
      <c r="E24" s="27"/>
      <c r="F24" s="70"/>
    </row>
    <row r="25" spans="1:13" x14ac:dyDescent="0.25">
      <c r="A25" s="30" t="s">
        <v>53</v>
      </c>
      <c r="B25" s="79">
        <v>30</v>
      </c>
      <c r="C25" s="83" t="e">
        <f>#REF!+#REF!+#REF!+'AGSI AT-02'!E35</f>
        <v>#REF!</v>
      </c>
      <c r="D25" s="68"/>
      <c r="E25" s="27"/>
      <c r="F25" s="70"/>
    </row>
    <row r="26" spans="1:13" x14ac:dyDescent="0.25">
      <c r="A26" s="30" t="s">
        <v>54</v>
      </c>
      <c r="B26" s="79">
        <v>10</v>
      </c>
      <c r="C26" s="83" t="e">
        <f>#REF!+#REF!</f>
        <v>#REF!</v>
      </c>
      <c r="D26" s="68"/>
      <c r="E26" s="27"/>
      <c r="F26" s="70"/>
    </row>
    <row r="27" spans="1:13" x14ac:dyDescent="0.25">
      <c r="A27" s="30" t="s">
        <v>55</v>
      </c>
      <c r="B27" s="79">
        <v>35</v>
      </c>
      <c r="C27" s="83" t="e">
        <f>#REF!</f>
        <v>#REF!</v>
      </c>
      <c r="D27" s="68"/>
      <c r="E27" s="71"/>
      <c r="F27" s="68"/>
    </row>
    <row r="28" spans="1:13" ht="15.75" thickBot="1" x14ac:dyDescent="0.3">
      <c r="A28" s="38" t="s">
        <v>56</v>
      </c>
      <c r="B28" s="80">
        <v>50</v>
      </c>
      <c r="C28" s="86" t="e">
        <f>#REF!+#REF!+#REF!+'AGSI AT-02'!E33</f>
        <v>#REF!</v>
      </c>
      <c r="D28" s="68"/>
      <c r="E28" s="71"/>
      <c r="F28" s="68"/>
    </row>
    <row r="29" spans="1:13" ht="15.75" thickBot="1" x14ac:dyDescent="0.3"/>
    <row r="30" spans="1:13" ht="15.75" thickBot="1" x14ac:dyDescent="0.3">
      <c r="A30" s="28" t="s">
        <v>78</v>
      </c>
      <c r="B30" s="36">
        <v>0.25</v>
      </c>
    </row>
    <row r="31" spans="1:13" ht="15.75" thickBot="1" x14ac:dyDescent="0.3"/>
    <row r="32" spans="1:13" ht="15.75" thickBot="1" x14ac:dyDescent="0.3">
      <c r="A32" s="28" t="s">
        <v>76</v>
      </c>
      <c r="B32" s="35">
        <v>862770.15</v>
      </c>
    </row>
    <row r="33" spans="1:2" ht="15.75" thickBot="1" x14ac:dyDescent="0.3">
      <c r="A33" s="27"/>
      <c r="B33" s="29"/>
    </row>
    <row r="34" spans="1:2" x14ac:dyDescent="0.25">
      <c r="A34" s="25" t="s">
        <v>87</v>
      </c>
      <c r="B34" s="33" t="e">
        <f>#REF!+#REF!+#REF!+#REF!+#REF!+#REF!+#REF!+'AGSI AT-02'!G36+#REF!+#REF!+#REF!</f>
        <v>#REF!</v>
      </c>
    </row>
    <row r="35" spans="1:2" x14ac:dyDescent="0.25">
      <c r="A35" s="30" t="s">
        <v>85</v>
      </c>
      <c r="B35" s="26" t="e">
        <f>#REF!+#REF!+#REF!+#REF!+#REF!+#REF!+'AGSI AT-02'!G48+#REF!</f>
        <v>#REF!</v>
      </c>
    </row>
    <row r="36" spans="1:2" x14ac:dyDescent="0.25">
      <c r="A36" s="30" t="s">
        <v>86</v>
      </c>
      <c r="B36" s="34" t="e">
        <f>#REF!+#REF!+#REF!+#REF!+#REF!+#REF!+#REF!+'AGSI AT-02'!B58+#REF!+#REF!+#REF!</f>
        <v>#REF!</v>
      </c>
    </row>
    <row r="37" spans="1:2" ht="15.75" thickBot="1" x14ac:dyDescent="0.3">
      <c r="A37" s="31" t="s">
        <v>77</v>
      </c>
      <c r="B37" s="34" t="e">
        <f>#REF!+#REF!+#REF!+#REF!+#REF!+#REF!+#REF!+'AGSI AT-02'!B60+#REF!+#REF!+#REF!</f>
        <v>#REF!</v>
      </c>
    </row>
    <row r="38" spans="1:2" ht="15.75" thickBot="1" x14ac:dyDescent="0.3">
      <c r="A38" s="32" t="s">
        <v>48</v>
      </c>
      <c r="B38" s="9" t="e">
        <f>SUM(B34:B37)</f>
        <v>#REF!</v>
      </c>
    </row>
    <row r="40" spans="1:2" x14ac:dyDescent="0.25">
      <c r="B40" s="29" t="e">
        <f>B38-B32</f>
        <v>#REF!</v>
      </c>
    </row>
  </sheetData>
  <mergeCells count="4">
    <mergeCell ref="A2:A3"/>
    <mergeCell ref="B2:B3"/>
    <mergeCell ref="C2:C3"/>
    <mergeCell ref="D2:AG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AGSI AT-02</vt:lpstr>
      <vt:lpstr>PLAN. FIXA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usuario</cp:lastModifiedBy>
  <cp:lastPrinted>2020-06-05T17:45:19Z</cp:lastPrinted>
  <dcterms:created xsi:type="dcterms:W3CDTF">2013-08-27T16:40:59Z</dcterms:created>
  <dcterms:modified xsi:type="dcterms:W3CDTF">2020-09-04T12:13:41Z</dcterms:modified>
</cp:coreProperties>
</file>